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49" i="1" l="1"/>
  <c r="D48" i="1" s="1"/>
  <c r="C48" i="1" l="1"/>
  <c r="C62" i="1" l="1"/>
  <c r="D62" i="1"/>
  <c r="D63" i="1"/>
  <c r="C33" i="1" l="1"/>
  <c r="D33" i="1"/>
  <c r="D34" i="1"/>
  <c r="D35" i="1" s="1"/>
  <c r="D16" i="1" l="1"/>
  <c r="D15" i="1"/>
  <c r="D17" i="1" l="1"/>
  <c r="D18" i="1" s="1"/>
  <c r="D19" i="1" l="1"/>
</calcChain>
</file>

<file path=xl/sharedStrings.xml><?xml version="1.0" encoding="utf-8"?>
<sst xmlns="http://schemas.openxmlformats.org/spreadsheetml/2006/main" count="51" uniqueCount="30">
  <si>
    <t>Input data:</t>
  </si>
  <si>
    <t>e.g. enter "6.375%" as "6.375"</t>
  </si>
  <si>
    <t>Results:</t>
  </si>
  <si>
    <t>Year basis (usually 360 or 365)</t>
  </si>
  <si>
    <t>www.markets-international.com                                             Copyright:  Markets International Ltd</t>
  </si>
  <si>
    <t>Interest rates</t>
  </si>
  <si>
    <t>Number of days in the period for which the rate is quoted</t>
  </si>
  <si>
    <t>Nominal interest rate quoted</t>
  </si>
  <si>
    <t>Equivalent rate on a 360-day year</t>
  </si>
  <si>
    <t>Equivalent rate on a 365-day year</t>
  </si>
  <si>
    <t>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t>
  </si>
  <si>
    <r>
      <t>'</t>
    </r>
    <r>
      <rPr>
        <b/>
        <sz val="11"/>
        <rFont val="Calibri"/>
        <family val="2"/>
        <scheme val="minor"/>
      </rPr>
      <t>Effective rate</t>
    </r>
    <r>
      <rPr>
        <sz val="11"/>
        <rFont val="Calibri"/>
        <family val="2"/>
        <scheme val="minor"/>
      </rPr>
      <t>' (i.e. equivalent 365-day-compounded rate on a 365-day basis)</t>
    </r>
  </si>
  <si>
    <t>Compounding frequency quoted (number of times per 365-day year)</t>
  </si>
  <si>
    <t>Equivalent 365-day-compounded rate on a 360-day year</t>
  </si>
  <si>
    <r>
      <t xml:space="preserve">Equivalent </t>
    </r>
    <r>
      <rPr>
        <b/>
        <sz val="11"/>
        <rFont val="Calibri"/>
        <family val="2"/>
        <scheme val="minor"/>
      </rPr>
      <t>continuously compounded rate</t>
    </r>
    <r>
      <rPr>
        <sz val="11"/>
        <rFont val="Calibri"/>
        <family val="2"/>
        <scheme val="minor"/>
      </rPr>
      <t xml:space="preserve"> on a 365-day year</t>
    </r>
  </si>
  <si>
    <r>
      <t>'</t>
    </r>
    <r>
      <rPr>
        <b/>
        <sz val="11"/>
        <rFont val="Calibri"/>
        <family val="2"/>
        <scheme val="minor"/>
      </rPr>
      <t>Effective rate</t>
    </r>
    <r>
      <rPr>
        <sz val="11"/>
        <rFont val="Calibri"/>
        <family val="2"/>
        <scheme val="minor"/>
      </rPr>
      <t>' (i.e. equivalent 365-day-compounded rate on a 365-day year)</t>
    </r>
  </si>
  <si>
    <t>Given a quoted interest rate, what is the equivalent interest rate</t>
  </si>
  <si>
    <t xml:space="preserve">                                                                   with a different compounding frequency?</t>
  </si>
  <si>
    <t>Year basis wanted (usually 360 or 365)</t>
  </si>
  <si>
    <t>Number of days in the period for which the rate is wanted</t>
  </si>
  <si>
    <t>Different compounding frequency wanted (number of times per 365-day year)</t>
  </si>
  <si>
    <t>Given a quoted interest rate, what are the rate quoted on a different year basis,</t>
  </si>
  <si>
    <r>
      <t>Equivalent 'e</t>
    </r>
    <r>
      <rPr>
        <b/>
        <sz val="11"/>
        <rFont val="Calibri"/>
        <family val="2"/>
        <scheme val="minor"/>
      </rPr>
      <t>ffective rate</t>
    </r>
    <r>
      <rPr>
        <sz val="11"/>
        <rFont val="Calibri"/>
        <family val="2"/>
        <scheme val="minor"/>
      </rPr>
      <t>' (i.e. equivalent 365-day-compounded rate on a 365-day basis)</t>
    </r>
  </si>
  <si>
    <r>
      <t xml:space="preserve">Equivalent </t>
    </r>
    <r>
      <rPr>
        <b/>
        <sz val="11"/>
        <rFont val="Calibri"/>
        <family val="2"/>
        <scheme val="minor"/>
      </rPr>
      <t>continuously compounded</t>
    </r>
    <r>
      <rPr>
        <sz val="11"/>
        <rFont val="Calibri"/>
        <family val="2"/>
        <scheme val="minor"/>
      </rPr>
      <t xml:space="preserve"> rate on a 365-day year</t>
    </r>
  </si>
  <si>
    <r>
      <rPr>
        <b/>
        <sz val="11"/>
        <rFont val="Calibri"/>
        <family val="2"/>
        <scheme val="minor"/>
      </rPr>
      <t>Continuously compounded</t>
    </r>
    <r>
      <rPr>
        <sz val="11"/>
        <rFont val="Calibri"/>
        <family val="2"/>
        <scheme val="minor"/>
      </rPr>
      <t xml:space="preserve"> rate on a 365-day year</t>
    </r>
  </si>
  <si>
    <t>Given a continuously compounded interest rate, what is the equivalent quoted rate</t>
  </si>
  <si>
    <t xml:space="preserve">                                        for a given number of days, and the equivalent effective rate?</t>
  </si>
  <si>
    <t xml:space="preserve">                                        for a given number of days, and the continuously compounded rate?</t>
  </si>
  <si>
    <t xml:space="preserve">                                        the equivalent effective rate, and the continuously compounded rate?</t>
  </si>
  <si>
    <t>Given an effective interest rate, what is the equivalent quoted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</si>
</sst>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00%"/>
  </numFmts>
  <fonts count="13" x14ac:knownFonts="1">
    <font>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sz val="11"/>
      <color rgb="FF0070C0"/>
      <name val="Calibri"/>
      <family val="2"/>
      <scheme val="minor"/>
    </font>
    <font>
      <i/>
      <sz val="11"/>
      <name val="Calibri"/>
      <family val="2"/>
      <scheme val="minor"/>
    </font>
    <font>
      <b/>
      <sz val="14"/>
      <name val="Calibri"/>
      <family val="2"/>
      <scheme val="minor"/>
    </font>
    <font>
      <b/>
      <sz val="11"/>
      <color theme="1"/>
      <name val="Calibri"/>
      <family val="2"/>
      <scheme val="minor"/>
    </font>
    <font>
      <b/>
      <sz val="11"/>
      <name val="Calibri"/>
      <family val="2"/>
      <scheme val="minor"/>
    </font>
  </fonts>
  <fills count="6">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1" fillId="2" borderId="1" applyNumberFormat="0" applyAlignment="0" applyProtection="0"/>
    <xf numFmtId="0" fontId="3" fillId="4" borderId="0"/>
    <xf numFmtId="0" fontId="6" fillId="3" borderId="0"/>
    <xf numFmtId="0" fontId="4" fillId="3" borderId="0"/>
    <xf numFmtId="0" fontId="9" fillId="3" borderId="0"/>
    <xf numFmtId="0" fontId="10" fillId="3" borderId="10" applyBorder="0"/>
    <xf numFmtId="0" fontId="8" fillId="4" borderId="0">
      <protection locked="0"/>
    </xf>
    <xf numFmtId="0" fontId="2" fillId="3" borderId="0"/>
    <xf numFmtId="0" fontId="7" fillId="3" borderId="0"/>
    <xf numFmtId="44" fontId="4" fillId="0" borderId="0" applyFont="0" applyFill="0" applyBorder="0" applyAlignment="0" applyProtection="0"/>
    <xf numFmtId="0" fontId="5" fillId="4" borderId="0"/>
  </cellStyleXfs>
  <cellXfs count="44">
    <xf numFmtId="0" fontId="0" fillId="0" borderId="0" xfId="0"/>
    <xf numFmtId="0" fontId="0" fillId="0" borderId="0" xfId="0" applyFont="1"/>
    <xf numFmtId="0" fontId="0" fillId="0" borderId="0" xfId="0"/>
    <xf numFmtId="0" fontId="4" fillId="3" borderId="0" xfId="4" applyBorder="1"/>
    <xf numFmtId="0" fontId="4" fillId="3" borderId="2" xfId="4" applyBorder="1"/>
    <xf numFmtId="0" fontId="4" fillId="3" borderId="3" xfId="4" applyBorder="1"/>
    <xf numFmtId="0" fontId="4" fillId="3" borderId="4" xfId="4" applyBorder="1"/>
    <xf numFmtId="0" fontId="4" fillId="3" borderId="5" xfId="4" applyBorder="1"/>
    <xf numFmtId="0" fontId="6" fillId="3" borderId="0" xfId="3" applyBorder="1"/>
    <xf numFmtId="0" fontId="4" fillId="3" borderId="6" xfId="4" applyBorder="1"/>
    <xf numFmtId="0" fontId="10" fillId="3" borderId="0" xfId="6" applyBorder="1"/>
    <xf numFmtId="0" fontId="4" fillId="3" borderId="7" xfId="4" applyBorder="1"/>
    <xf numFmtId="0" fontId="4" fillId="3" borderId="8" xfId="4" applyBorder="1"/>
    <xf numFmtId="0" fontId="7" fillId="3" borderId="8" xfId="9" applyBorder="1"/>
    <xf numFmtId="0" fontId="2" fillId="3" borderId="3" xfId="8" applyBorder="1"/>
    <xf numFmtId="0" fontId="9" fillId="3" borderId="6" xfId="5" applyFont="1" applyBorder="1"/>
    <xf numFmtId="0" fontId="7" fillId="3" borderId="9" xfId="9" applyBorder="1"/>
    <xf numFmtId="0" fontId="5" fillId="4" borderId="0" xfId="11"/>
    <xf numFmtId="0" fontId="5" fillId="4" borderId="2" xfId="11" applyBorder="1"/>
    <xf numFmtId="0" fontId="5" fillId="4" borderId="7" xfId="11" applyBorder="1"/>
    <xf numFmtId="0" fontId="8" fillId="4" borderId="0" xfId="7" applyProtection="1">
      <protection locked="0"/>
    </xf>
    <xf numFmtId="0" fontId="5" fillId="4" borderId="0" xfId="11" applyBorder="1"/>
    <xf numFmtId="0" fontId="11" fillId="0" borderId="0" xfId="0" applyFont="1"/>
    <xf numFmtId="164" fontId="3" fillId="4" borderId="4" xfId="2" applyNumberFormat="1" applyBorder="1" applyProtection="1"/>
    <xf numFmtId="0" fontId="5" fillId="4" borderId="5" xfId="11" applyBorder="1"/>
    <xf numFmtId="164" fontId="3" fillId="4" borderId="6" xfId="2" applyNumberFormat="1" applyBorder="1" applyProtection="1"/>
    <xf numFmtId="164" fontId="3" fillId="4" borderId="9" xfId="2" applyNumberFormat="1" applyBorder="1" applyProtection="1"/>
    <xf numFmtId="0" fontId="5" fillId="4" borderId="5" xfId="11" quotePrefix="1" applyBorder="1"/>
    <xf numFmtId="0" fontId="5" fillId="4" borderId="0" xfId="11" quotePrefix="1" applyBorder="1"/>
    <xf numFmtId="164" fontId="3" fillId="4" borderId="4" xfId="2" applyNumberFormat="1" applyFont="1" applyBorder="1" applyProtection="1"/>
    <xf numFmtId="164" fontId="3" fillId="4" borderId="9" xfId="2" applyNumberFormat="1" applyFont="1" applyBorder="1" applyProtection="1"/>
    <xf numFmtId="164" fontId="8" fillId="4" borderId="0" xfId="7" applyNumberFormat="1" applyProtection="1">
      <protection locked="0"/>
    </xf>
    <xf numFmtId="0" fontId="5" fillId="4" borderId="7" xfId="11" quotePrefix="1" applyBorder="1"/>
    <xf numFmtId="164" fontId="8" fillId="4" borderId="0" xfId="7" applyNumberFormat="1" applyBorder="1" applyProtection="1">
      <protection locked="0"/>
    </xf>
    <xf numFmtId="0" fontId="8" fillId="4" borderId="0" xfId="7" applyBorder="1" applyProtection="1">
      <protection locked="0"/>
    </xf>
    <xf numFmtId="0" fontId="11" fillId="5" borderId="2" xfId="0" applyFont="1" applyFill="1" applyBorder="1" applyAlignment="1">
      <alignment horizontal="center" vertical="top" wrapText="1"/>
    </xf>
    <xf numFmtId="0" fontId="11" fillId="5" borderId="3" xfId="0" applyFont="1" applyFill="1" applyBorder="1" applyAlignment="1">
      <alignment horizontal="center" vertical="top"/>
    </xf>
    <xf numFmtId="0" fontId="11" fillId="5" borderId="4" xfId="0" applyFont="1" applyFill="1" applyBorder="1" applyAlignment="1">
      <alignment horizontal="center" vertical="top"/>
    </xf>
    <xf numFmtId="0" fontId="11" fillId="5" borderId="5" xfId="0" applyFont="1" applyFill="1" applyBorder="1" applyAlignment="1">
      <alignment horizontal="center" vertical="top"/>
    </xf>
    <xf numFmtId="0" fontId="11" fillId="5" borderId="0" xfId="0" applyFont="1" applyFill="1" applyBorder="1" applyAlignment="1">
      <alignment horizontal="center" vertical="top"/>
    </xf>
    <xf numFmtId="0" fontId="11" fillId="5" borderId="6" xfId="0" applyFont="1" applyFill="1" applyBorder="1" applyAlignment="1">
      <alignment horizontal="center" vertical="top"/>
    </xf>
    <xf numFmtId="0" fontId="11" fillId="5" borderId="7" xfId="0" applyFont="1" applyFill="1" applyBorder="1" applyAlignment="1">
      <alignment horizontal="center" vertical="top"/>
    </xf>
    <xf numFmtId="0" fontId="11" fillId="5" borderId="8" xfId="0" applyFont="1" applyFill="1" applyBorder="1" applyAlignment="1">
      <alignment horizontal="center" vertical="top"/>
    </xf>
    <xf numFmtId="0" fontId="11" fillId="5" borderId="9" xfId="0" applyFont="1" applyFill="1" applyBorder="1" applyAlignment="1">
      <alignment horizontal="center" vertical="top"/>
    </xf>
  </cellXfs>
  <cellStyles count="12">
    <cellStyle name="Background" xfId="4"/>
    <cellStyle name="Comment" xfId="5"/>
    <cellStyle name="Currency" xfId="10" builtinId="4" customBuiltin="1"/>
    <cellStyle name="Input" xfId="1" builtinId="20" hidden="1"/>
    <cellStyle name="Inputs" xfId="7"/>
    <cellStyle name="markets" xfId="9"/>
    <cellStyle name="Normal" xfId="0" builtinId="0"/>
    <cellStyle name="Question" xfId="3"/>
    <cellStyle name="Results" xfId="2"/>
    <cellStyle name="Subheadings" xfId="6"/>
    <cellStyle name="Tables" xfId="11"/>
    <cellStyle name="Titles" xfI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arkets-international.com/" TargetMode="External"/><Relationship Id="rId2" Type="http://schemas.openxmlformats.org/officeDocument/2006/relationships/hyperlink" Target="http://www.markets-international.com/" TargetMode="External"/><Relationship Id="rId1" Type="http://schemas.openxmlformats.org/officeDocument/2006/relationships/hyperlink" Target="http://www.markets-internationa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6"/>
  <sheetViews>
    <sheetView tabSelected="1" zoomScaleNormal="100" workbookViewId="0">
      <selection activeCell="D10" sqref="D10"/>
    </sheetView>
  </sheetViews>
  <sheetFormatPr defaultRowHeight="15" x14ac:dyDescent="0.25"/>
  <cols>
    <col min="3" max="3" width="78.42578125" customWidth="1"/>
    <col min="4" max="4" width="19.42578125" customWidth="1"/>
    <col min="5" max="5" width="3.28515625" customWidth="1"/>
    <col min="6" max="6" width="30.28515625" customWidth="1"/>
  </cols>
  <sheetData>
    <row r="1" spans="1:7" s="2" customFormat="1" x14ac:dyDescent="0.25">
      <c r="A1" s="22"/>
      <c r="B1" s="35" t="s">
        <v>10</v>
      </c>
      <c r="C1" s="36"/>
      <c r="D1" s="36"/>
      <c r="E1" s="36"/>
      <c r="F1" s="37"/>
    </row>
    <row r="2" spans="1:7" s="2" customFormat="1" x14ac:dyDescent="0.25">
      <c r="A2" s="22"/>
      <c r="B2" s="38"/>
      <c r="C2" s="39"/>
      <c r="D2" s="39"/>
      <c r="E2" s="39"/>
      <c r="F2" s="40"/>
    </row>
    <row r="3" spans="1:7" s="2" customFormat="1" x14ac:dyDescent="0.25">
      <c r="A3" s="22"/>
      <c r="B3" s="38"/>
      <c r="C3" s="39"/>
      <c r="D3" s="39"/>
      <c r="E3" s="39"/>
      <c r="F3" s="40"/>
    </row>
    <row r="4" spans="1:7" s="2" customFormat="1" ht="15.75" thickBot="1" x14ac:dyDescent="0.3">
      <c r="A4" s="22"/>
      <c r="B4" s="41"/>
      <c r="C4" s="42"/>
      <c r="D4" s="42"/>
      <c r="E4" s="42"/>
      <c r="F4" s="43"/>
    </row>
    <row r="5" spans="1:7" s="2" customFormat="1" ht="15.75" thickBot="1" x14ac:dyDescent="0.3"/>
    <row r="6" spans="1:7" s="1" customFormat="1" ht="21" x14ac:dyDescent="0.35">
      <c r="B6" s="4"/>
      <c r="C6" s="14" t="s">
        <v>5</v>
      </c>
      <c r="D6" s="5"/>
      <c r="E6" s="5"/>
      <c r="F6" s="6"/>
      <c r="G6" s="2"/>
    </row>
    <row r="7" spans="1:7" s="1" customFormat="1" ht="21" x14ac:dyDescent="0.35">
      <c r="B7" s="7"/>
      <c r="C7" s="8" t="s">
        <v>21</v>
      </c>
      <c r="D7" s="3"/>
      <c r="E7" s="3"/>
      <c r="F7" s="9"/>
      <c r="G7" s="2"/>
    </row>
    <row r="8" spans="1:7" ht="21" x14ac:dyDescent="0.35">
      <c r="B8" s="7"/>
      <c r="C8" s="8" t="s">
        <v>28</v>
      </c>
      <c r="D8" s="3"/>
      <c r="E8" s="3"/>
      <c r="F8" s="9"/>
      <c r="G8" s="2"/>
    </row>
    <row r="9" spans="1:7" ht="18.75" x14ac:dyDescent="0.3">
      <c r="B9" s="7"/>
      <c r="C9" s="3"/>
      <c r="D9" s="10" t="s">
        <v>0</v>
      </c>
      <c r="E9" s="3"/>
      <c r="F9" s="9"/>
      <c r="G9" s="2"/>
    </row>
    <row r="10" spans="1:7" x14ac:dyDescent="0.25">
      <c r="B10" s="7"/>
      <c r="C10" s="21" t="s">
        <v>7</v>
      </c>
      <c r="D10" s="31">
        <v>8.7900000000000006E-2</v>
      </c>
      <c r="E10" s="3"/>
      <c r="F10" s="15" t="s">
        <v>1</v>
      </c>
      <c r="G10" s="2"/>
    </row>
    <row r="11" spans="1:7" x14ac:dyDescent="0.25">
      <c r="B11" s="7"/>
      <c r="C11" s="21" t="s">
        <v>6</v>
      </c>
      <c r="D11" s="20">
        <v>37</v>
      </c>
      <c r="E11" s="3"/>
      <c r="F11" s="15"/>
      <c r="G11" s="2"/>
    </row>
    <row r="12" spans="1:7" x14ac:dyDescent="0.25">
      <c r="B12" s="7"/>
      <c r="C12" s="17" t="s">
        <v>3</v>
      </c>
      <c r="D12" s="20">
        <v>360</v>
      </c>
      <c r="E12" s="3"/>
      <c r="F12" s="9"/>
      <c r="G12" s="2"/>
    </row>
    <row r="13" spans="1:7" x14ac:dyDescent="0.25">
      <c r="B13" s="7"/>
      <c r="C13" s="3"/>
      <c r="D13" s="3"/>
      <c r="E13" s="3"/>
      <c r="F13" s="9"/>
      <c r="G13" s="2"/>
    </row>
    <row r="14" spans="1:7" ht="19.5" thickBot="1" x14ac:dyDescent="0.35">
      <c r="B14" s="7"/>
      <c r="C14" s="3"/>
      <c r="D14" s="10" t="s">
        <v>2</v>
      </c>
      <c r="E14" s="3"/>
      <c r="F14" s="9"/>
      <c r="G14" s="2"/>
    </row>
    <row r="15" spans="1:7" s="2" customFormat="1" x14ac:dyDescent="0.25">
      <c r="B15" s="7"/>
      <c r="C15" s="18" t="s">
        <v>9</v>
      </c>
      <c r="D15" s="23">
        <f>D10*365/D12</f>
        <v>8.912083333333333E-2</v>
      </c>
      <c r="E15" s="3"/>
      <c r="F15" s="9"/>
    </row>
    <row r="16" spans="1:7" s="2" customFormat="1" x14ac:dyDescent="0.25">
      <c r="B16" s="7"/>
      <c r="C16" s="24" t="s">
        <v>8</v>
      </c>
      <c r="D16" s="25">
        <f>D10*360/D12</f>
        <v>8.7900000000000006E-2</v>
      </c>
      <c r="E16" s="3"/>
      <c r="F16" s="9"/>
    </row>
    <row r="17" spans="2:7" x14ac:dyDescent="0.25">
      <c r="B17" s="7"/>
      <c r="C17" s="27" t="s">
        <v>11</v>
      </c>
      <c r="D17" s="25">
        <f>(1+D10*D11/D12)^(365/D11)-1</f>
        <v>9.2775374603048411E-2</v>
      </c>
      <c r="E17" s="3"/>
      <c r="F17" s="9"/>
      <c r="G17" s="2"/>
    </row>
    <row r="18" spans="2:7" s="2" customFormat="1" x14ac:dyDescent="0.25">
      <c r="B18" s="7"/>
      <c r="C18" s="24" t="s">
        <v>13</v>
      </c>
      <c r="D18" s="25">
        <f>D17*360/365</f>
        <v>9.1504479060540905E-2</v>
      </c>
      <c r="E18" s="3"/>
      <c r="F18" s="9"/>
    </row>
    <row r="19" spans="2:7" ht="15.75" thickBot="1" x14ac:dyDescent="0.3">
      <c r="B19" s="7"/>
      <c r="C19" s="19" t="s">
        <v>14</v>
      </c>
      <c r="D19" s="26">
        <f>LN(1+D17)</f>
        <v>8.8720675359267018E-2</v>
      </c>
      <c r="E19" s="3"/>
      <c r="F19" s="9"/>
      <c r="G19" s="2"/>
    </row>
    <row r="20" spans="2:7" x14ac:dyDescent="0.25">
      <c r="B20" s="7"/>
      <c r="C20" s="3"/>
      <c r="D20" s="3"/>
      <c r="E20" s="3"/>
      <c r="F20" s="9"/>
      <c r="G20" s="2"/>
    </row>
    <row r="21" spans="2:7" ht="15.75" thickBot="1" x14ac:dyDescent="0.3">
      <c r="B21" s="11"/>
      <c r="C21" s="13" t="s">
        <v>4</v>
      </c>
      <c r="D21" s="13"/>
      <c r="E21" s="12"/>
      <c r="F21" s="16"/>
      <c r="G21" s="2"/>
    </row>
    <row r="22" spans="2:7" s="2" customFormat="1" ht="15.75" thickBot="1" x14ac:dyDescent="0.3"/>
    <row r="23" spans="2:7" s="1" customFormat="1" ht="21" x14ac:dyDescent="0.35">
      <c r="B23" s="4"/>
      <c r="C23" s="14" t="s">
        <v>5</v>
      </c>
      <c r="D23" s="5"/>
      <c r="E23" s="5"/>
      <c r="F23" s="6"/>
      <c r="G23" s="2"/>
    </row>
    <row r="24" spans="2:7" s="1" customFormat="1" ht="21" x14ac:dyDescent="0.35">
      <c r="B24" s="7"/>
      <c r="C24" s="8" t="s">
        <v>16</v>
      </c>
      <c r="D24" s="3"/>
      <c r="E24" s="3"/>
      <c r="F24" s="9"/>
      <c r="G24" s="2"/>
    </row>
    <row r="25" spans="2:7" s="2" customFormat="1" ht="21" x14ac:dyDescent="0.35">
      <c r="B25" s="7"/>
      <c r="C25" s="8" t="s">
        <v>17</v>
      </c>
      <c r="D25" s="3"/>
      <c r="E25" s="3"/>
      <c r="F25" s="9"/>
    </row>
    <row r="26" spans="2:7" s="2" customFormat="1" ht="18.75" x14ac:dyDescent="0.3">
      <c r="B26" s="7"/>
      <c r="C26" s="3"/>
      <c r="D26" s="10" t="s">
        <v>0</v>
      </c>
      <c r="E26" s="3"/>
      <c r="F26" s="9"/>
    </row>
    <row r="27" spans="2:7" s="2" customFormat="1" x14ac:dyDescent="0.25">
      <c r="B27" s="7"/>
      <c r="C27" s="21" t="s">
        <v>7</v>
      </c>
      <c r="D27" s="31">
        <v>0.1</v>
      </c>
      <c r="E27" s="3"/>
      <c r="F27" s="15" t="s">
        <v>1</v>
      </c>
    </row>
    <row r="28" spans="2:7" s="2" customFormat="1" x14ac:dyDescent="0.25">
      <c r="B28" s="7"/>
      <c r="C28" s="17" t="s">
        <v>3</v>
      </c>
      <c r="D28" s="20">
        <v>360</v>
      </c>
      <c r="E28" s="3"/>
      <c r="F28" s="15"/>
    </row>
    <row r="29" spans="2:7" s="2" customFormat="1" x14ac:dyDescent="0.25">
      <c r="B29" s="7"/>
      <c r="C29" s="21" t="s">
        <v>12</v>
      </c>
      <c r="D29" s="20">
        <v>2</v>
      </c>
      <c r="E29" s="3"/>
      <c r="F29" s="15"/>
    </row>
    <row r="30" spans="2:7" s="2" customFormat="1" x14ac:dyDescent="0.25">
      <c r="B30" s="7"/>
      <c r="C30" s="21" t="s">
        <v>20</v>
      </c>
      <c r="D30" s="20">
        <v>4</v>
      </c>
      <c r="E30" s="3"/>
      <c r="F30" s="15"/>
    </row>
    <row r="31" spans="2:7" s="2" customFormat="1" x14ac:dyDescent="0.25">
      <c r="B31" s="7"/>
      <c r="C31" s="3"/>
      <c r="D31" s="3"/>
      <c r="E31" s="3"/>
      <c r="F31" s="9"/>
    </row>
    <row r="32" spans="2:7" s="2" customFormat="1" ht="19.5" thickBot="1" x14ac:dyDescent="0.35">
      <c r="B32" s="7"/>
      <c r="C32" s="3"/>
      <c r="D32" s="10" t="s">
        <v>2</v>
      </c>
      <c r="E32" s="3"/>
      <c r="F32" s="9"/>
    </row>
    <row r="33" spans="2:6" s="2" customFormat="1" x14ac:dyDescent="0.25">
      <c r="B33" s="7"/>
      <c r="C33" s="18" t="str">
        <f>CONCATENATE("Equivalent rate (on a ",TEXT(D28,"#"),"-day year) compounded ",TEXT(D30,"#")," times per 365-day year")</f>
        <v>Equivalent rate (on a 360-day year) compounded 4 times per 365-day year</v>
      </c>
      <c r="D33" s="23">
        <f>((1+D27*365/(D28*D29))^(D29/D30)-1)*D30*D28/365</f>
        <v>9.8763779950015076E-2</v>
      </c>
      <c r="E33" s="3"/>
      <c r="F33" s="9"/>
    </row>
    <row r="34" spans="2:6" s="2" customFormat="1" x14ac:dyDescent="0.25">
      <c r="B34" s="7"/>
      <c r="C34" s="27" t="s">
        <v>15</v>
      </c>
      <c r="D34" s="25">
        <f>(1+D27*365/(D28*D29))^D29-1</f>
        <v>0.10395881558641951</v>
      </c>
      <c r="E34" s="3"/>
      <c r="F34" s="9"/>
    </row>
    <row r="35" spans="2:6" s="2" customFormat="1" ht="15.75" thickBot="1" x14ac:dyDescent="0.3">
      <c r="B35" s="7"/>
      <c r="C35" s="19" t="s">
        <v>14</v>
      </c>
      <c r="D35" s="26">
        <f>LN(1+D34)</f>
        <v>9.8902642436619004E-2</v>
      </c>
      <c r="E35" s="3"/>
      <c r="F35" s="9"/>
    </row>
    <row r="36" spans="2:6" s="2" customFormat="1" x14ac:dyDescent="0.25">
      <c r="B36" s="7"/>
      <c r="C36" s="3"/>
      <c r="D36" s="3"/>
      <c r="E36" s="3"/>
      <c r="F36" s="9"/>
    </row>
    <row r="37" spans="2:6" s="2" customFormat="1" ht="15.75" thickBot="1" x14ac:dyDescent="0.3">
      <c r="B37" s="11"/>
      <c r="C37" s="13" t="s">
        <v>4</v>
      </c>
      <c r="D37" s="13"/>
      <c r="E37" s="12"/>
      <c r="F37" s="16"/>
    </row>
    <row r="38" spans="2:6" s="2" customFormat="1" ht="15.75" thickBot="1" x14ac:dyDescent="0.3"/>
    <row r="39" spans="2:6" s="2" customFormat="1" ht="21" x14ac:dyDescent="0.35">
      <c r="B39" s="4"/>
      <c r="C39" s="14" t="s">
        <v>5</v>
      </c>
      <c r="D39" s="5"/>
      <c r="E39" s="5"/>
      <c r="F39" s="6"/>
    </row>
    <row r="40" spans="2:6" s="2" customFormat="1" ht="21" x14ac:dyDescent="0.35">
      <c r="B40" s="7"/>
      <c r="C40" s="8" t="s">
        <v>25</v>
      </c>
      <c r="D40" s="3"/>
      <c r="E40" s="3"/>
      <c r="F40" s="9"/>
    </row>
    <row r="41" spans="2:6" s="2" customFormat="1" ht="21" x14ac:dyDescent="0.35">
      <c r="B41" s="7"/>
      <c r="C41" s="8" t="s">
        <v>26</v>
      </c>
      <c r="D41" s="3"/>
      <c r="E41" s="3"/>
      <c r="F41" s="9"/>
    </row>
    <row r="42" spans="2:6" s="2" customFormat="1" ht="18.75" x14ac:dyDescent="0.3">
      <c r="B42" s="7"/>
      <c r="C42" s="3"/>
      <c r="D42" s="10" t="s">
        <v>0</v>
      </c>
      <c r="E42" s="3"/>
      <c r="F42" s="9"/>
    </row>
    <row r="43" spans="2:6" s="2" customFormat="1" x14ac:dyDescent="0.25">
      <c r="B43" s="7"/>
      <c r="C43" s="21" t="s">
        <v>24</v>
      </c>
      <c r="D43" s="33">
        <v>8.7900000000000006E-2</v>
      </c>
      <c r="E43" s="3"/>
      <c r="F43" s="15" t="s">
        <v>1</v>
      </c>
    </row>
    <row r="44" spans="2:6" s="2" customFormat="1" x14ac:dyDescent="0.25">
      <c r="B44" s="7"/>
      <c r="C44" s="21" t="s">
        <v>19</v>
      </c>
      <c r="D44" s="34">
        <v>37</v>
      </c>
      <c r="E44" s="3"/>
      <c r="F44" s="15"/>
    </row>
    <row r="45" spans="2:6" s="2" customFormat="1" x14ac:dyDescent="0.25">
      <c r="B45" s="7"/>
      <c r="C45" s="21" t="s">
        <v>18</v>
      </c>
      <c r="D45" s="34">
        <v>360</v>
      </c>
      <c r="E45" s="3"/>
      <c r="F45" s="9"/>
    </row>
    <row r="46" spans="2:6" s="2" customFormat="1" x14ac:dyDescent="0.25">
      <c r="B46" s="7"/>
      <c r="C46" s="3"/>
      <c r="D46" s="3"/>
      <c r="E46" s="3"/>
      <c r="F46" s="9"/>
    </row>
    <row r="47" spans="2:6" s="2" customFormat="1" ht="19.5" thickBot="1" x14ac:dyDescent="0.35">
      <c r="B47" s="7"/>
      <c r="C47" s="3"/>
      <c r="D47" s="10" t="s">
        <v>2</v>
      </c>
      <c r="E47" s="3"/>
      <c r="F47" s="9"/>
    </row>
    <row r="48" spans="2:6" s="2" customFormat="1" x14ac:dyDescent="0.25">
      <c r="B48" s="7"/>
      <c r="C48" s="18" t="str">
        <f>CONCATENATE("Equivalent nominal rate on a ",TEXT(D45,"#"),"-day year")</f>
        <v>Equivalent nominal rate on a 360-day year</v>
      </c>
      <c r="D48" s="29">
        <f>((1+D49)^(D44/365)-1)*D45/D44</f>
        <v>8.7083288186539612E-2</v>
      </c>
      <c r="E48" s="3"/>
      <c r="F48" s="9"/>
    </row>
    <row r="49" spans="2:6" s="2" customFormat="1" ht="15.75" thickBot="1" x14ac:dyDescent="0.3">
      <c r="B49" s="7"/>
      <c r="C49" s="32" t="s">
        <v>22</v>
      </c>
      <c r="D49" s="30">
        <f>EXP(D43)-1</f>
        <v>9.1878928675753313E-2</v>
      </c>
      <c r="E49" s="3"/>
      <c r="F49" s="9"/>
    </row>
    <row r="50" spans="2:6" s="2" customFormat="1" x14ac:dyDescent="0.25">
      <c r="B50" s="7"/>
      <c r="C50" s="3"/>
      <c r="D50" s="3"/>
      <c r="E50" s="3"/>
      <c r="F50" s="9"/>
    </row>
    <row r="51" spans="2:6" s="2" customFormat="1" ht="15.75" thickBot="1" x14ac:dyDescent="0.3">
      <c r="B51" s="11"/>
      <c r="C51" s="13" t="s">
        <v>4</v>
      </c>
      <c r="D51" s="13"/>
      <c r="E51" s="12"/>
      <c r="F51" s="16"/>
    </row>
    <row r="52" spans="2:6" s="2" customFormat="1" ht="15.75" thickBot="1" x14ac:dyDescent="0.3"/>
    <row r="53" spans="2:6" ht="21" x14ac:dyDescent="0.35">
      <c r="B53" s="4"/>
      <c r="C53" s="14" t="s">
        <v>5</v>
      </c>
      <c r="D53" s="5"/>
      <c r="E53" s="5"/>
      <c r="F53" s="6"/>
    </row>
    <row r="54" spans="2:6" ht="21" x14ac:dyDescent="0.35">
      <c r="B54" s="7"/>
      <c r="C54" s="8" t="s">
        <v>29</v>
      </c>
      <c r="D54" s="3"/>
      <c r="E54" s="3"/>
      <c r="F54" s="9"/>
    </row>
    <row r="55" spans="2:6" ht="21" x14ac:dyDescent="0.35">
      <c r="B55" s="7"/>
      <c r="C55" s="8" t="s">
        <v>27</v>
      </c>
      <c r="D55" s="3"/>
      <c r="E55" s="3"/>
      <c r="F55" s="9"/>
    </row>
    <row r="56" spans="2:6" ht="18.75" x14ac:dyDescent="0.3">
      <c r="B56" s="7"/>
      <c r="C56" s="3"/>
      <c r="D56" s="10" t="s">
        <v>0</v>
      </c>
      <c r="E56" s="3"/>
      <c r="F56" s="9"/>
    </row>
    <row r="57" spans="2:6" x14ac:dyDescent="0.25">
      <c r="B57" s="7"/>
      <c r="C57" s="28" t="s">
        <v>11</v>
      </c>
      <c r="D57" s="31">
        <v>8.7900000000000006E-2</v>
      </c>
      <c r="E57" s="3"/>
      <c r="F57" s="15" t="s">
        <v>1</v>
      </c>
    </row>
    <row r="58" spans="2:6" x14ac:dyDescent="0.25">
      <c r="B58" s="7"/>
      <c r="C58" s="21" t="s">
        <v>19</v>
      </c>
      <c r="D58" s="20">
        <v>37</v>
      </c>
      <c r="E58" s="3"/>
      <c r="F58" s="15"/>
    </row>
    <row r="59" spans="2:6" x14ac:dyDescent="0.25">
      <c r="B59" s="7"/>
      <c r="C59" s="17" t="s">
        <v>18</v>
      </c>
      <c r="D59" s="20">
        <v>360</v>
      </c>
      <c r="E59" s="3"/>
      <c r="F59" s="9"/>
    </row>
    <row r="60" spans="2:6" x14ac:dyDescent="0.25">
      <c r="B60" s="7"/>
      <c r="C60" s="3"/>
      <c r="D60" s="3"/>
      <c r="E60" s="3"/>
      <c r="F60" s="9"/>
    </row>
    <row r="61" spans="2:6" ht="19.5" thickBot="1" x14ac:dyDescent="0.35">
      <c r="B61" s="7"/>
      <c r="C61" s="3"/>
      <c r="D61" s="10" t="s">
        <v>2</v>
      </c>
      <c r="E61" s="3"/>
      <c r="F61" s="9"/>
    </row>
    <row r="62" spans="2:6" x14ac:dyDescent="0.25">
      <c r="B62" s="7"/>
      <c r="C62" s="18" t="str">
        <f>CONCATENATE("Equivalent nominal rate on a ",TEXT(D59,"#"),"-day year")</f>
        <v>Equivalent nominal rate on a 360-day year</v>
      </c>
      <c r="D62" s="29">
        <f>((1+D57)^(D58/365)-1)*D59/D58</f>
        <v>8.3450975714151207E-2</v>
      </c>
      <c r="E62" s="3"/>
      <c r="F62" s="9"/>
    </row>
    <row r="63" spans="2:6" ht="15.75" thickBot="1" x14ac:dyDescent="0.3">
      <c r="B63" s="7"/>
      <c r="C63" s="19" t="s">
        <v>23</v>
      </c>
      <c r="D63" s="30">
        <f>LN(1+D57)</f>
        <v>8.4249232444899999E-2</v>
      </c>
      <c r="E63" s="3"/>
      <c r="F63" s="9"/>
    </row>
    <row r="64" spans="2:6" x14ac:dyDescent="0.25">
      <c r="B64" s="7"/>
      <c r="C64" s="3"/>
      <c r="D64" s="3"/>
      <c r="E64" s="3"/>
      <c r="F64" s="9"/>
    </row>
    <row r="65" spans="2:6" ht="15.75" thickBot="1" x14ac:dyDescent="0.3">
      <c r="B65" s="11"/>
      <c r="C65" s="13" t="s">
        <v>4</v>
      </c>
      <c r="D65" s="13"/>
      <c r="E65" s="12"/>
      <c r="F65" s="16"/>
    </row>
    <row r="66" spans="2:6" x14ac:dyDescent="0.25">
      <c r="B66" s="2"/>
      <c r="C66" s="2"/>
      <c r="D66" s="2"/>
      <c r="E66" s="2"/>
      <c r="F66" s="2"/>
    </row>
  </sheetData>
  <sheetProtection sheet="1" objects="1" scenarios="1" selectLockedCells="1"/>
  <mergeCells count="1">
    <mergeCell ref="B1:F4"/>
  </mergeCells>
  <dataValidations count="2">
    <dataValidation type="custom" errorStyle="information" showDropDown="1" showErrorMessage="1" error="The year basis should normally be 360 or 365" sqref="D12 D28 D59 D45">
      <formula1>OR(D12=360,D12=365)</formula1>
    </dataValidation>
    <dataValidation type="whole" operator="greaterThan" allowBlank="1" showInputMessage="1" showErrorMessage="1" errorTitle="Number of days" error="This should be a whole number" sqref="D11 D29:D30 D58 D44">
      <formula1>0</formula1>
    </dataValidation>
  </dataValidations>
  <hyperlinks>
    <hyperlink ref="C21" r:id="rId1" display="www.markets-international.com"/>
    <hyperlink ref="C37" r:id="rId2" display="www.markets-international.com"/>
    <hyperlink ref="C65" r:id="rId3" display="www.markets-international.com"/>
  </hyperlinks>
  <printOptions horizontalCentered="1"/>
  <pageMargins left="0" right="0" top="0.74803149606299213" bottom="0.74803149606299213" header="0.31496062992125984" footer="0.31496062992125984"/>
  <pageSetup paperSize="9" scale="6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2011-12-03T13:02:20Z</cp:lastPrinted>
  <dcterms:created xsi:type="dcterms:W3CDTF">2011-01-13T14:26:35Z</dcterms:created>
  <dcterms:modified xsi:type="dcterms:W3CDTF">2012-02-22T07:40:36Z</dcterms:modified>
</cp:coreProperties>
</file>